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activeTab="1"/>
  </bookViews>
  <sheets>
    <sheet name="土建" sheetId="1" r:id="rId1"/>
    <sheet name="安装、消防" sheetId="2" r:id="rId2"/>
  </sheets>
  <calcPr calcId="144525"/>
</workbook>
</file>

<file path=xl/sharedStrings.xml><?xml version="1.0" encoding="utf-8"?>
<sst xmlns="http://schemas.openxmlformats.org/spreadsheetml/2006/main" count="17">
  <si>
    <t>百度二期核定产值</t>
  </si>
  <si>
    <t>楼号</t>
  </si>
  <si>
    <t>专业</t>
  </si>
  <si>
    <t>核定产值（元）</t>
  </si>
  <si>
    <t>工作内容</t>
  </si>
  <si>
    <t>1#</t>
  </si>
  <si>
    <t>土建</t>
  </si>
  <si>
    <t>1、1-13层（不包含6层西中户、东中户、东户），14层及16层西户、西中户及公共区域，17层西中户及公共区域，18层电梯前室及楼梯间，15层、22层、29层墙面抹灰全部施工完成。
2、外墙保温全部完成（部位：墙面、女儿墙、空调搁板、空中花园及栏板、电梯前室、入户花园） 
3、2-33层户内天棚抹灰全部完成（不含厨房、卫生间）
4、地暖5-33层完成
5、2-33层有防水要求房间找平层完成（部位：厨房、卫生间、空中花园）
6、5-33层阳台、入户花园地面完成；
7、5-33层厨房、卫生间立管止水台及门槛完成；
8、2-28层有防水要求房间找平层完成，2-33层防水层及保护层完成；
9、外墙门窗安装完成90%
10、3-33层楼梯踏步、平台及踢脚线水泥砂浆抹灰完成；
11、楼梯间内墙及顶棚腻子完成；
12、外墙质感漆完成总量；
13、2-4层地面C20细石砼面层完成
14、19-22轴上料口砌砖、砼压顶、栏板完成</t>
  </si>
  <si>
    <t>2、3#</t>
  </si>
  <si>
    <t>1、主体结构：出屋面的设备间、电梯机房、楼梯间、造型柱、女儿墙及设备基础全部施工完成。
复式上层（12层-34层）（B轴-C轴）间上翻梁，二次结构全部浇筑完成。
2、砌体工程：复式上层（12层-34层）（B轴-C轴）间，复式下层（13层-23层）砌体施工完成，3#楼复35层-38层砌体施工完成。  
3、屋面工程全部施工完成。设备基础及烟道抹灰全部施工完成。
4、2#楼外墙保温质感漆完成。（部位：墙面、女儿墙、空调搁板）
5、2-3#楼内墙7-14层抹灰完成（甩浆、钉钢丝网、满挂网格布）
6、3#楼屋面机房、水箱间烟道砌体及台阶完成。
7、屋面水箱间地面做法完成。女儿墙及设备基础抹灰完成。
8、39-46层植筋、砌体及二次结构完成。
9、3#楼34层以下全部完成；外墙螺栓孔及梁底防水处理；
10、内墙2层北侧网点、3-4层、15-22、29-36、37-46层内墙抹灰全部完成；
11、43-46层阳台栏板完成；
12、2-3#楼一层、1#楼地下室排烟机房、泵房及台阶砌体全部完成。
13、2-3#楼外墙保温35-46层（含机房层）完成50%
14、2#楼门窗</t>
  </si>
  <si>
    <t>裙房及地下室</t>
  </si>
  <si>
    <t>1、屋面工程全部施工完成，女儿墙及出屋面烟道施工完成。
2、2016年9月30日签证板房拆除，2016年8月22日-2016年8月24日签证停电停工补偿。
3、裙房1、2及2-3#楼北侧裙房外墙水泥砂浆找平层完成（含甩浆、满挂钢丝网）
4、1#楼北泵房间砼地面完成。
5、裙房外墙保温层全部完成；
6、内墙：裙房1:3-4层抹灰完成；
7、裙房屋面、2-3#楼屋面安装烟道砼盖板
8、地下室及夹层内墙抹灰完成
9、地下室及夹层梁板墙未抹灰部位结构打磨
10、人防墙体穿墙螺栓处理
11、地下室地面填土完成（含二次搬运），砼面层完成
12、5#车库坡道做法全部完成
13、南北区车库、夹层、主楼地下室内墙及顶棚耐水腻子（2遍）全部完成
14、1#楼地下室夹层、北区夹层车库-2.5米地面砼地面完成
15、1#楼地下室-7.6m100厚C20砼地面完成
16、地下室所有楼梯及台阶水泥砂浆抹灰完成</t>
  </si>
  <si>
    <t>停工损失费</t>
  </si>
  <si>
    <t>合计</t>
  </si>
  <si>
    <t>消防</t>
  </si>
  <si>
    <t>安装</t>
  </si>
  <si>
    <t>电梯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</si>
</sst>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1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8" fillId="3" borderId="5" applyNumberFormat="0" applyAlignment="0" applyProtection="0">
      <alignment vertical="center"/>
    </xf>
    <xf numFmtId="0" fontId="21" fillId="20" borderId="8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6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49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31"/>
  <sheetViews>
    <sheetView topLeftCell="A5" workbookViewId="0">
      <selection activeCell="C8" sqref="C8"/>
    </sheetView>
  </sheetViews>
  <sheetFormatPr defaultColWidth="9" defaultRowHeight="13.5" outlineLevelCol="3"/>
  <cols>
    <col min="1" max="1" width="12.5" style="5" customWidth="1"/>
    <col min="2" max="2" width="7.625" style="5" customWidth="1"/>
    <col min="3" max="3" width="14.75" style="5" customWidth="1"/>
    <col min="4" max="4" width="47.125" customWidth="1"/>
    <col min="6" max="6" width="12.625" customWidth="1"/>
  </cols>
  <sheetData>
    <row r="1" ht="39" customHeight="1" spans="1:4">
      <c r="A1" s="6" t="s">
        <v>0</v>
      </c>
      <c r="B1" s="1"/>
      <c r="C1" s="1"/>
      <c r="D1" s="1"/>
    </row>
    <row r="2" ht="33" customHeight="1" spans="1:4">
      <c r="A2" s="2" t="s">
        <v>1</v>
      </c>
      <c r="B2" s="2" t="s">
        <v>2</v>
      </c>
      <c r="C2" s="3" t="s">
        <v>3</v>
      </c>
      <c r="D2" s="3" t="s">
        <v>4</v>
      </c>
    </row>
    <row r="3" ht="300" customHeight="1" spans="1:4">
      <c r="A3" s="3" t="s">
        <v>5</v>
      </c>
      <c r="B3" s="3" t="s">
        <v>6</v>
      </c>
      <c r="C3" s="3">
        <f>1041664.23+1521015.81+2143111.8+1237041.19+162839.02+518491.35</f>
        <v>6624163.4</v>
      </c>
      <c r="D3" s="7" t="s">
        <v>7</v>
      </c>
    </row>
    <row r="4" ht="354" customHeight="1" spans="1:4">
      <c r="A4" s="3" t="s">
        <v>8</v>
      </c>
      <c r="B4" s="3" t="s">
        <v>6</v>
      </c>
      <c r="C4" s="3">
        <f>825411.03+1784967.91+3878136.24+1071566.17+2889920.46+303494.96+7522.95*86+24000*60.2+6201*624.8</f>
        <v>16719655.27</v>
      </c>
      <c r="D4" s="7" t="s">
        <v>9</v>
      </c>
    </row>
    <row r="5" ht="303" customHeight="1" spans="1:4">
      <c r="A5" s="3" t="s">
        <v>10</v>
      </c>
      <c r="B5" s="3" t="s">
        <v>6</v>
      </c>
      <c r="C5" s="3">
        <f>429316.18+239007.46+73189.53+10837.12+1858796.14+381209.22+99984.89</f>
        <v>3092340.54</v>
      </c>
      <c r="D5" s="8" t="s">
        <v>11</v>
      </c>
    </row>
    <row r="6" ht="90" customHeight="1" spans="1:4">
      <c r="A6" s="3"/>
      <c r="B6" s="3"/>
      <c r="C6" s="3">
        <f>528497+1979935.9</f>
        <v>2508432.9</v>
      </c>
      <c r="D6" s="8" t="s">
        <v>12</v>
      </c>
    </row>
    <row r="7" ht="90" customHeight="1" spans="1:4">
      <c r="A7" s="3"/>
      <c r="B7" s="3"/>
      <c r="C7" s="3"/>
      <c r="D7" s="8"/>
    </row>
    <row r="8" ht="56" customHeight="1" spans="1:4">
      <c r="A8" s="3" t="s">
        <v>13</v>
      </c>
      <c r="B8" s="3"/>
      <c r="C8" s="3">
        <f>C5+C4+C3+C6</f>
        <v>28944592.11</v>
      </c>
      <c r="D8" s="4"/>
    </row>
    <row r="9" ht="26" customHeight="1"/>
    <row r="10" ht="26" customHeight="1"/>
    <row r="11" ht="26" customHeight="1"/>
    <row r="12" ht="26" customHeight="1"/>
    <row r="13" ht="26" customHeight="1"/>
    <row r="14" ht="26" customHeight="1"/>
    <row r="15" ht="26" customHeight="1"/>
    <row r="16" ht="26" customHeight="1"/>
    <row r="17" ht="26" customHeight="1"/>
    <row r="18" ht="26" customHeight="1"/>
    <row r="19" ht="26" customHeight="1"/>
    <row r="20" ht="26" customHeight="1"/>
    <row r="21" ht="26" customHeight="1"/>
    <row r="22" ht="26" customHeight="1"/>
    <row r="23" ht="26" customHeight="1"/>
    <row r="24" ht="26" customHeight="1"/>
    <row r="25" ht="26" customHeight="1"/>
    <row r="26" ht="26" customHeight="1"/>
    <row r="27" ht="26" customHeight="1"/>
    <row r="28" ht="26" customHeight="1"/>
    <row r="29" ht="26" customHeight="1"/>
    <row r="30" ht="26" customHeight="1"/>
    <row r="31" ht="26" customHeight="1"/>
  </sheetData>
  <mergeCells count="1">
    <mergeCell ref="A1:D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7"/>
  <sheetViews>
    <sheetView tabSelected="1" workbookViewId="0">
      <selection activeCell="D18" sqref="D18"/>
    </sheetView>
  </sheetViews>
  <sheetFormatPr defaultColWidth="9" defaultRowHeight="13.5" outlineLevelRow="6" outlineLevelCol="1"/>
  <cols>
    <col min="1" max="1" width="21.375" customWidth="1"/>
    <col min="2" max="2" width="21.75" customWidth="1"/>
  </cols>
  <sheetData>
    <row r="1" ht="39" customHeight="1" spans="1:2">
      <c r="A1" s="1" t="s">
        <v>0</v>
      </c>
      <c r="B1" s="1"/>
    </row>
    <row r="2" ht="33" customHeight="1" spans="1:2">
      <c r="A2" s="2" t="s">
        <v>2</v>
      </c>
      <c r="B2" s="3" t="s">
        <v>3</v>
      </c>
    </row>
    <row r="3" ht="36" customHeight="1" spans="1:2">
      <c r="A3" s="4" t="s">
        <v>14</v>
      </c>
      <c r="B3" s="4">
        <f>1360475.32+608498.21+1825893+435057.4+250055.45+1374000+768000</f>
        <v>6621979.38</v>
      </c>
    </row>
    <row r="4" ht="36" customHeight="1" spans="1:2">
      <c r="A4" s="4" t="s">
        <v>15</v>
      </c>
      <c r="B4" s="4">
        <f>2380000+324014.79+63683.81+1054345.38+1168375.29</f>
        <v>4990419.27</v>
      </c>
    </row>
    <row r="5" ht="36" customHeight="1" spans="1:2">
      <c r="A5" s="4" t="s">
        <v>16</v>
      </c>
      <c r="B5" s="4">
        <v>9620000</v>
      </c>
    </row>
    <row r="6" ht="36" customHeight="1" spans="1:2">
      <c r="A6" s="4" t="s">
        <v>6</v>
      </c>
      <c r="B6" s="4">
        <v>28944592.11</v>
      </c>
    </row>
    <row r="7" ht="36" customHeight="1" spans="1:2">
      <c r="A7" s="4" t="s">
        <v>13</v>
      </c>
      <c r="B7" s="4">
        <f>B5+B4+B3+B6</f>
        <v>50176990.76</v>
      </c>
    </row>
  </sheetData>
  <mergeCells count="1">
    <mergeCell ref="A1:B1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土建</vt:lpstr>
      <vt:lpstr>安装、消防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2017-05-11T06:52:00Z</dcterms:created>
  <dcterms:modified xsi:type="dcterms:W3CDTF">2017-05-11T08:24:14Z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2052-10.1.0.6393</vt:lpwstr>
  </property>
</Properties>
</file>